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tabRatio="1000"/>
  </bookViews>
  <sheets>
    <sheet name="2022一季度（总表）" sheetId="4" r:id="rId1"/>
  </sheets>
  <definedNames>
    <definedName name="_xlnm.Print_Titles" localSheetId="0">'2022一季度（总表）'!$1:$2</definedName>
  </definedNames>
  <calcPr calcId="144525"/>
</workbook>
</file>

<file path=xl/sharedStrings.xml><?xml version="1.0" encoding="utf-8"?>
<sst xmlns="http://schemas.openxmlformats.org/spreadsheetml/2006/main" count="63" uniqueCount="55">
  <si>
    <t>连平县创业担保贷款贴息资金明细表(2022年第一季度)</t>
  </si>
  <si>
    <t>序号</t>
  </si>
  <si>
    <t>客户名称</t>
  </si>
  <si>
    <t>贷款金额</t>
  </si>
  <si>
    <t>贷款起期</t>
  </si>
  <si>
    <t>贷款止期</t>
  </si>
  <si>
    <t>贴息起期</t>
  </si>
  <si>
    <t>贴息止期</t>
  </si>
  <si>
    <t>还款金额</t>
  </si>
  <si>
    <t>劳动就业中心应贴息</t>
  </si>
  <si>
    <t>客户本人承担利息</t>
  </si>
  <si>
    <t>吴文超</t>
  </si>
  <si>
    <t>伍晃新</t>
  </si>
  <si>
    <t>2022/2/30</t>
  </si>
  <si>
    <t>冯世康</t>
  </si>
  <si>
    <t>严永水</t>
  </si>
  <si>
    <t>廖梵超</t>
  </si>
  <si>
    <t>张碧婵</t>
  </si>
  <si>
    <t>何健传</t>
  </si>
  <si>
    <t>何胜勇</t>
  </si>
  <si>
    <t>何心茹</t>
  </si>
  <si>
    <t>何志鸿</t>
  </si>
  <si>
    <t>余婷艳</t>
  </si>
  <si>
    <t>冯昌南</t>
  </si>
  <si>
    <t>刘桂明</t>
  </si>
  <si>
    <t>刘志玲</t>
  </si>
  <si>
    <t>叶有团</t>
  </si>
  <si>
    <t>叶发权</t>
  </si>
  <si>
    <t>叶有裕</t>
  </si>
  <si>
    <t>吴小敏</t>
  </si>
  <si>
    <t>周睿</t>
  </si>
  <si>
    <t>廖珍惜</t>
  </si>
  <si>
    <t>张立忠</t>
  </si>
  <si>
    <t>曾少卫</t>
  </si>
  <si>
    <t>曾立枢</t>
  </si>
  <si>
    <t>李海深</t>
  </si>
  <si>
    <t>杨日强</t>
  </si>
  <si>
    <t>林天祥</t>
  </si>
  <si>
    <t>梁灵</t>
  </si>
  <si>
    <t>梁小情</t>
  </si>
  <si>
    <t>江辉淦</t>
  </si>
  <si>
    <t>熊正忠</t>
  </si>
  <si>
    <t>谢朝命</t>
  </si>
  <si>
    <t>谢巍威</t>
  </si>
  <si>
    <t>谢统星</t>
  </si>
  <si>
    <t>谢杰烨</t>
  </si>
  <si>
    <t>谢远飞</t>
  </si>
  <si>
    <t>赖鹰</t>
  </si>
  <si>
    <t>赖闻毅</t>
  </si>
  <si>
    <t>麦汉周</t>
  </si>
  <si>
    <t>黄德亮</t>
  </si>
  <si>
    <t>黄海勇</t>
  </si>
  <si>
    <t>黄国威</t>
  </si>
  <si>
    <t>黄炜炜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</si>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</sst>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/d;@"/>
    <numFmt numFmtId="179" formatCode="yyyy\-m\-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4"/>
      <name val="宋体"/>
      <charset val="134"/>
    </font>
    <font>
      <sz val="10"/>
      <color rgb="FF454545"/>
      <name val="宋体"/>
      <charset val="134"/>
    </font>
    <font>
      <sz val="10"/>
      <color rgb="FF454545"/>
      <name val="Andale WT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4" fontId="6" fillId="0" borderId="1" xfId="49" applyNumberFormat="1" applyFont="1" applyFill="1" applyBorder="1" applyAlignment="1">
      <alignment horizontal="center" vertical="center"/>
    </xf>
    <xf numFmtId="179" fontId="6" fillId="0" borderId="1" xfId="49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54"/>
  <sheetViews>
    <sheetView tabSelected="1" workbookViewId="0">
      <selection activeCell="O11" sqref="N10:O11"/>
    </sheetView>
  </sheetViews>
  <sheetFormatPr defaultColWidth="9" defaultRowHeight="13.5"/>
  <cols>
    <col min="1" max="1" width="4.125" style="6" customWidth="1"/>
    <col min="2" max="7" width="12.625" style="6" customWidth="1"/>
    <col min="8" max="8" width="13.125" style="6" customWidth="1"/>
    <col min="9" max="10" width="17.625" style="7" customWidth="1"/>
    <col min="11" max="11" width="9" style="6" hidden="1" customWidth="1"/>
    <col min="12" max="16384" width="9" style="6"/>
  </cols>
  <sheetData>
    <row r="1" s="1" customFormat="1" ht="22" customHeight="1" spans="1:10">
      <c r="A1" s="8" t="s">
        <v>0</v>
      </c>
      <c r="B1" s="8"/>
      <c r="C1" s="8"/>
      <c r="D1" s="8"/>
      <c r="E1" s="8"/>
      <c r="F1" s="8"/>
      <c r="G1" s="8"/>
      <c r="H1" s="9"/>
      <c r="I1" s="9"/>
      <c r="J1" s="9"/>
    </row>
    <row r="2" s="2" customFormat="1" ht="24" customHeight="1" spans="1:10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5" t="s">
        <v>9</v>
      </c>
      <c r="J2" s="15" t="s">
        <v>10</v>
      </c>
    </row>
    <row r="3" s="2" customFormat="1" ht="15" customHeight="1" spans="1:10">
      <c r="A3" s="14">
        <v>1</v>
      </c>
      <c r="B3" s="10" t="s">
        <v>11</v>
      </c>
      <c r="C3" s="11">
        <v>200000</v>
      </c>
      <c r="D3" s="12">
        <v>43882</v>
      </c>
      <c r="E3" s="12">
        <v>44613</v>
      </c>
      <c r="F3" s="12">
        <v>44551</v>
      </c>
      <c r="G3" s="12">
        <v>44613</v>
      </c>
      <c r="H3" s="15">
        <v>130.65</v>
      </c>
      <c r="I3" s="15">
        <f>H3*100%</f>
        <v>130.65</v>
      </c>
      <c r="J3" s="15">
        <f>H3*0</f>
        <v>0</v>
      </c>
    </row>
    <row r="4" s="3" customFormat="1" ht="15" customHeight="1" spans="1:10">
      <c r="A4" s="14">
        <v>2</v>
      </c>
      <c r="B4" s="10" t="s">
        <v>12</v>
      </c>
      <c r="C4" s="16">
        <v>300000</v>
      </c>
      <c r="D4" s="12">
        <v>44316</v>
      </c>
      <c r="E4" s="12">
        <v>45412</v>
      </c>
      <c r="F4" s="12">
        <v>44560</v>
      </c>
      <c r="G4" s="12" t="s">
        <v>13</v>
      </c>
      <c r="H4" s="15">
        <v>2486.18</v>
      </c>
      <c r="I4" s="15">
        <f t="shared" ref="I4:I8" si="0">H4*2/4.35</f>
        <v>1143.07126436782</v>
      </c>
      <c r="J4" s="15">
        <f t="shared" ref="J4:J8" si="1">H4*2.35/4.35</f>
        <v>1343.10873563218</v>
      </c>
    </row>
    <row r="5" s="3" customFormat="1" ht="15" customHeight="1" spans="1:10">
      <c r="A5" s="14">
        <v>3</v>
      </c>
      <c r="B5" s="10" t="s">
        <v>14</v>
      </c>
      <c r="C5" s="16">
        <v>150000</v>
      </c>
      <c r="D5" s="12">
        <v>44334</v>
      </c>
      <c r="E5" s="12">
        <v>45430</v>
      </c>
      <c r="F5" s="12">
        <v>44548</v>
      </c>
      <c r="G5" s="12">
        <v>44610</v>
      </c>
      <c r="H5" s="15">
        <v>1608.9</v>
      </c>
      <c r="I5" s="15">
        <f t="shared" si="0"/>
        <v>739.724137931035</v>
      </c>
      <c r="J5" s="15">
        <f t="shared" si="1"/>
        <v>869.175862068966</v>
      </c>
    </row>
    <row r="6" s="2" customFormat="1" ht="15" customHeight="1" spans="1:10">
      <c r="A6" s="14">
        <v>4</v>
      </c>
      <c r="B6" s="17" t="s">
        <v>15</v>
      </c>
      <c r="C6" s="18">
        <v>200000</v>
      </c>
      <c r="D6" s="19">
        <v>44571</v>
      </c>
      <c r="E6" s="19">
        <v>45667</v>
      </c>
      <c r="F6" s="19">
        <v>44571</v>
      </c>
      <c r="G6" s="19">
        <v>44631</v>
      </c>
      <c r="H6" s="20">
        <v>1390.22</v>
      </c>
      <c r="I6" s="15">
        <f t="shared" si="0"/>
        <v>639.181609195402</v>
      </c>
      <c r="J6" s="15">
        <f t="shared" si="1"/>
        <v>751.038390804598</v>
      </c>
    </row>
    <row r="7" s="2" customFormat="1" ht="15" customHeight="1" spans="1:10">
      <c r="A7" s="14">
        <v>5</v>
      </c>
      <c r="B7" s="17" t="s">
        <v>16</v>
      </c>
      <c r="C7" s="18">
        <v>300000</v>
      </c>
      <c r="D7" s="19">
        <v>44586</v>
      </c>
      <c r="E7" s="19">
        <v>45682</v>
      </c>
      <c r="F7" s="19">
        <v>44586</v>
      </c>
      <c r="G7" s="19">
        <v>44645</v>
      </c>
      <c r="H7" s="20">
        <v>2060.96</v>
      </c>
      <c r="I7" s="15">
        <f t="shared" si="0"/>
        <v>947.567816091954</v>
      </c>
      <c r="J7" s="15">
        <f t="shared" si="1"/>
        <v>1113.39218390805</v>
      </c>
    </row>
    <row r="8" s="2" customFormat="1" ht="15" customHeight="1" spans="1:10">
      <c r="A8" s="14">
        <v>6</v>
      </c>
      <c r="B8" s="17" t="s">
        <v>17</v>
      </c>
      <c r="C8" s="18">
        <v>60000</v>
      </c>
      <c r="D8" s="19">
        <v>44617</v>
      </c>
      <c r="E8" s="19">
        <v>45713</v>
      </c>
      <c r="F8" s="19">
        <v>44617</v>
      </c>
      <c r="G8" s="19">
        <v>44645</v>
      </c>
      <c r="H8" s="20">
        <v>193.32</v>
      </c>
      <c r="I8" s="15">
        <f t="shared" si="0"/>
        <v>88.8827586206897</v>
      </c>
      <c r="J8" s="15">
        <f t="shared" si="1"/>
        <v>104.43724137931</v>
      </c>
    </row>
    <row r="9" s="1" customFormat="1" ht="15" customHeight="1" spans="1:11">
      <c r="A9" s="21">
        <v>1</v>
      </c>
      <c r="B9" s="22" t="s">
        <v>18</v>
      </c>
      <c r="C9" s="23">
        <v>100000</v>
      </c>
      <c r="D9" s="24">
        <v>43935</v>
      </c>
      <c r="E9" s="24">
        <v>45030</v>
      </c>
      <c r="F9" s="24">
        <v>44483</v>
      </c>
      <c r="G9" s="24">
        <v>44575</v>
      </c>
      <c r="H9" s="23">
        <v>305.58</v>
      </c>
      <c r="I9" s="15">
        <f t="shared" ref="I9:I17" si="2">H9*100%</f>
        <v>305.58</v>
      </c>
      <c r="J9" s="15">
        <f t="shared" ref="J9:J17" si="3">H9*0</f>
        <v>0</v>
      </c>
      <c r="K9" s="28"/>
    </row>
    <row r="10" s="1" customFormat="1" ht="15" customHeight="1" spans="1:11">
      <c r="A10" s="21">
        <v>2</v>
      </c>
      <c r="B10" s="22" t="s">
        <v>18</v>
      </c>
      <c r="C10" s="23">
        <v>100000</v>
      </c>
      <c r="D10" s="24">
        <v>43935</v>
      </c>
      <c r="E10" s="24">
        <v>45030</v>
      </c>
      <c r="F10" s="24">
        <v>44514</v>
      </c>
      <c r="G10" s="24">
        <v>44606</v>
      </c>
      <c r="H10" s="23">
        <v>287.39</v>
      </c>
      <c r="I10" s="15">
        <f t="shared" si="2"/>
        <v>287.39</v>
      </c>
      <c r="J10" s="15">
        <f t="shared" si="3"/>
        <v>0</v>
      </c>
      <c r="K10" s="28"/>
    </row>
    <row r="11" s="1" customFormat="1" ht="15" customHeight="1" spans="1:11">
      <c r="A11" s="21">
        <v>3</v>
      </c>
      <c r="B11" s="22" t="s">
        <v>18</v>
      </c>
      <c r="C11" s="23">
        <v>100000</v>
      </c>
      <c r="D11" s="24">
        <v>43935</v>
      </c>
      <c r="E11" s="24">
        <v>45030</v>
      </c>
      <c r="F11" s="24">
        <v>44544</v>
      </c>
      <c r="G11" s="24">
        <v>44634</v>
      </c>
      <c r="H11" s="23">
        <v>269.08</v>
      </c>
      <c r="I11" s="15">
        <f t="shared" si="2"/>
        <v>269.08</v>
      </c>
      <c r="J11" s="15">
        <f t="shared" si="3"/>
        <v>0</v>
      </c>
      <c r="K11" s="28"/>
    </row>
    <row r="12" s="1" customFormat="1" ht="15" customHeight="1" spans="1:11">
      <c r="A12" s="21">
        <v>4</v>
      </c>
      <c r="B12" s="22" t="s">
        <v>19</v>
      </c>
      <c r="C12" s="23">
        <v>300000</v>
      </c>
      <c r="D12" s="24">
        <v>43937</v>
      </c>
      <c r="E12" s="24">
        <v>45032</v>
      </c>
      <c r="F12" s="24">
        <v>44485</v>
      </c>
      <c r="G12" s="24">
        <v>44577</v>
      </c>
      <c r="H12" s="23">
        <v>1974.66</v>
      </c>
      <c r="I12" s="15">
        <f t="shared" si="2"/>
        <v>1974.66</v>
      </c>
      <c r="J12" s="15">
        <f t="shared" si="3"/>
        <v>0</v>
      </c>
      <c r="K12" s="28"/>
    </row>
    <row r="13" s="1" customFormat="1" ht="15" customHeight="1" spans="1:11">
      <c r="A13" s="21">
        <v>5</v>
      </c>
      <c r="B13" s="22" t="s">
        <v>19</v>
      </c>
      <c r="C13" s="23">
        <v>300000</v>
      </c>
      <c r="D13" s="24">
        <v>43937</v>
      </c>
      <c r="E13" s="24">
        <v>45032</v>
      </c>
      <c r="F13" s="24">
        <v>44516</v>
      </c>
      <c r="G13" s="24">
        <v>44608</v>
      </c>
      <c r="H13" s="23">
        <v>1974.66</v>
      </c>
      <c r="I13" s="15">
        <f t="shared" si="2"/>
        <v>1974.66</v>
      </c>
      <c r="J13" s="15">
        <f t="shared" si="3"/>
        <v>0</v>
      </c>
      <c r="K13" s="28"/>
    </row>
    <row r="14" s="1" customFormat="1" ht="15" customHeight="1" spans="1:11">
      <c r="A14" s="21">
        <v>6</v>
      </c>
      <c r="B14" s="22" t="s">
        <v>19</v>
      </c>
      <c r="C14" s="23">
        <v>300000</v>
      </c>
      <c r="D14" s="24">
        <v>43937</v>
      </c>
      <c r="E14" s="24">
        <v>45032</v>
      </c>
      <c r="F14" s="24">
        <v>44546</v>
      </c>
      <c r="G14" s="24">
        <v>44636</v>
      </c>
      <c r="H14" s="23">
        <v>1783.56</v>
      </c>
      <c r="I14" s="15">
        <f t="shared" si="2"/>
        <v>1783.56</v>
      </c>
      <c r="J14" s="15">
        <f t="shared" si="3"/>
        <v>0</v>
      </c>
      <c r="K14" s="28"/>
    </row>
    <row r="15" s="1" customFormat="1" ht="15" customHeight="1" spans="1:11">
      <c r="A15" s="21">
        <v>7</v>
      </c>
      <c r="B15" s="22" t="s">
        <v>20</v>
      </c>
      <c r="C15" s="23">
        <v>200000</v>
      </c>
      <c r="D15" s="24">
        <v>44114</v>
      </c>
      <c r="E15" s="24">
        <v>45209</v>
      </c>
      <c r="F15" s="24">
        <v>44540</v>
      </c>
      <c r="G15" s="24">
        <v>44630</v>
      </c>
      <c r="H15" s="23">
        <v>2145.21</v>
      </c>
      <c r="I15" s="15">
        <f t="shared" si="2"/>
        <v>2145.21</v>
      </c>
      <c r="J15" s="15">
        <f t="shared" si="3"/>
        <v>0</v>
      </c>
      <c r="K15" s="28"/>
    </row>
    <row r="16" s="1" customFormat="1" ht="15" customHeight="1" spans="1:11">
      <c r="A16" s="21">
        <v>8</v>
      </c>
      <c r="B16" s="22" t="s">
        <v>21</v>
      </c>
      <c r="C16" s="23">
        <v>250000</v>
      </c>
      <c r="D16" s="24">
        <v>43851</v>
      </c>
      <c r="E16" s="24">
        <v>44947</v>
      </c>
      <c r="F16" s="24">
        <v>44551</v>
      </c>
      <c r="G16" s="24">
        <v>44641</v>
      </c>
      <c r="H16" s="23">
        <v>4777.4</v>
      </c>
      <c r="I16" s="15">
        <f t="shared" si="2"/>
        <v>4777.4</v>
      </c>
      <c r="J16" s="15">
        <f t="shared" si="3"/>
        <v>0</v>
      </c>
      <c r="K16" s="28"/>
    </row>
    <row r="17" s="1" customFormat="1" ht="15" customHeight="1" spans="1:11">
      <c r="A17" s="21">
        <v>9</v>
      </c>
      <c r="B17" s="22" t="s">
        <v>22</v>
      </c>
      <c r="C17" s="23">
        <v>300000</v>
      </c>
      <c r="D17" s="24">
        <v>44113</v>
      </c>
      <c r="E17" s="24">
        <v>45208</v>
      </c>
      <c r="F17" s="24">
        <v>44539</v>
      </c>
      <c r="G17" s="24">
        <v>44629</v>
      </c>
      <c r="H17" s="23">
        <v>3217.81</v>
      </c>
      <c r="I17" s="15">
        <f t="shared" si="2"/>
        <v>3217.81</v>
      </c>
      <c r="J17" s="15">
        <f t="shared" si="3"/>
        <v>0</v>
      </c>
      <c r="K17" s="28"/>
    </row>
    <row r="18" s="1" customFormat="1" ht="15" customHeight="1" spans="1:11">
      <c r="A18" s="21">
        <v>10</v>
      </c>
      <c r="B18" s="22" t="s">
        <v>23</v>
      </c>
      <c r="C18" s="23">
        <v>150000</v>
      </c>
      <c r="D18" s="24">
        <v>44211</v>
      </c>
      <c r="E18" s="24">
        <v>45306</v>
      </c>
      <c r="F18" s="24">
        <v>44545</v>
      </c>
      <c r="G18" s="24">
        <v>44635</v>
      </c>
      <c r="H18" s="23">
        <v>1608.9</v>
      </c>
      <c r="I18" s="15">
        <f t="shared" ref="I18:I22" si="4">H18*2/4.35</f>
        <v>739.724137931035</v>
      </c>
      <c r="J18" s="15">
        <f t="shared" ref="J18:J22" si="5">H18*2.35/4.35</f>
        <v>869.175862068966</v>
      </c>
      <c r="K18" s="28"/>
    </row>
    <row r="19" s="1" customFormat="1" ht="15" customHeight="1" spans="1:11">
      <c r="A19" s="21">
        <v>11</v>
      </c>
      <c r="B19" s="22" t="s">
        <v>24</v>
      </c>
      <c r="C19" s="23">
        <v>250000</v>
      </c>
      <c r="D19" s="24">
        <v>44095</v>
      </c>
      <c r="E19" s="24">
        <v>45190</v>
      </c>
      <c r="F19" s="24">
        <v>44551</v>
      </c>
      <c r="G19" s="24">
        <v>44641</v>
      </c>
      <c r="H19" s="23">
        <v>2681.51</v>
      </c>
      <c r="I19" s="15">
        <f t="shared" ref="I19:I34" si="6">H19*100%</f>
        <v>2681.51</v>
      </c>
      <c r="J19" s="15">
        <f t="shared" ref="J19:J34" si="7">H19*0</f>
        <v>0</v>
      </c>
      <c r="K19" s="28"/>
    </row>
    <row r="20" s="1" customFormat="1" ht="15" customHeight="1" spans="1:11">
      <c r="A20" s="21">
        <v>12</v>
      </c>
      <c r="B20" s="22" t="s">
        <v>25</v>
      </c>
      <c r="C20" s="23">
        <v>300000</v>
      </c>
      <c r="D20" s="24">
        <v>43990</v>
      </c>
      <c r="E20" s="24">
        <v>45085</v>
      </c>
      <c r="F20" s="24">
        <v>44538</v>
      </c>
      <c r="G20" s="24">
        <v>44628</v>
      </c>
      <c r="H20" s="23">
        <v>5732.88</v>
      </c>
      <c r="I20" s="15">
        <f t="shared" si="6"/>
        <v>5732.88</v>
      </c>
      <c r="J20" s="15">
        <f t="shared" si="7"/>
        <v>0</v>
      </c>
      <c r="K20" s="28"/>
    </row>
    <row r="21" s="1" customFormat="1" ht="15" customHeight="1" spans="1:11">
      <c r="A21" s="21">
        <v>13</v>
      </c>
      <c r="B21" s="22" t="s">
        <v>26</v>
      </c>
      <c r="C21" s="23">
        <v>300000</v>
      </c>
      <c r="D21" s="24">
        <v>44228</v>
      </c>
      <c r="E21" s="24">
        <v>45323</v>
      </c>
      <c r="F21" s="24">
        <v>44531</v>
      </c>
      <c r="G21" s="24">
        <v>44621</v>
      </c>
      <c r="H21" s="23">
        <v>3217.81</v>
      </c>
      <c r="I21" s="15">
        <f t="shared" si="4"/>
        <v>1479.45287356322</v>
      </c>
      <c r="J21" s="15">
        <f t="shared" si="5"/>
        <v>1738.35712643678</v>
      </c>
      <c r="K21" s="28"/>
    </row>
    <row r="22" s="1" customFormat="1" ht="15" customHeight="1" spans="1:11">
      <c r="A22" s="21">
        <v>14</v>
      </c>
      <c r="B22" s="22" t="s">
        <v>27</v>
      </c>
      <c r="C22" s="23">
        <v>150000</v>
      </c>
      <c r="D22" s="24">
        <v>44209</v>
      </c>
      <c r="E22" s="24">
        <v>45304</v>
      </c>
      <c r="F22" s="24">
        <v>44543</v>
      </c>
      <c r="G22" s="24">
        <v>44603</v>
      </c>
      <c r="H22" s="23">
        <v>1072.6</v>
      </c>
      <c r="I22" s="15">
        <f t="shared" si="4"/>
        <v>493.149425287356</v>
      </c>
      <c r="J22" s="15">
        <f t="shared" si="5"/>
        <v>579.450574712644</v>
      </c>
      <c r="K22" s="28"/>
    </row>
    <row r="23" s="1" customFormat="1" ht="15" customHeight="1" spans="1:11">
      <c r="A23" s="21">
        <v>15</v>
      </c>
      <c r="B23" s="22" t="s">
        <v>28</v>
      </c>
      <c r="C23" s="23">
        <v>200000</v>
      </c>
      <c r="D23" s="24">
        <v>43849</v>
      </c>
      <c r="E23" s="24">
        <v>44945</v>
      </c>
      <c r="F23" s="24">
        <v>44488</v>
      </c>
      <c r="G23" s="24">
        <v>44580</v>
      </c>
      <c r="H23" s="23">
        <v>501.3</v>
      </c>
      <c r="I23" s="15">
        <f t="shared" si="6"/>
        <v>501.3</v>
      </c>
      <c r="J23" s="15">
        <f t="shared" si="7"/>
        <v>0</v>
      </c>
      <c r="K23" s="28"/>
    </row>
    <row r="24" s="1" customFormat="1" ht="15" customHeight="1" spans="1:11">
      <c r="A24" s="21">
        <v>16</v>
      </c>
      <c r="B24" s="22" t="s">
        <v>28</v>
      </c>
      <c r="C24" s="23">
        <v>200000</v>
      </c>
      <c r="D24" s="24">
        <v>43849</v>
      </c>
      <c r="E24" s="24">
        <v>44945</v>
      </c>
      <c r="F24" s="24">
        <v>44519</v>
      </c>
      <c r="G24" s="24">
        <v>44611</v>
      </c>
      <c r="H24" s="23">
        <v>464.21</v>
      </c>
      <c r="I24" s="15">
        <f t="shared" si="6"/>
        <v>464.21</v>
      </c>
      <c r="J24" s="15">
        <f t="shared" si="7"/>
        <v>0</v>
      </c>
      <c r="K24" s="28"/>
    </row>
    <row r="25" s="1" customFormat="1" ht="15" customHeight="1" spans="1:11">
      <c r="A25" s="21">
        <v>17</v>
      </c>
      <c r="B25" s="22" t="s">
        <v>28</v>
      </c>
      <c r="C25" s="23">
        <v>200000</v>
      </c>
      <c r="D25" s="24">
        <v>43849</v>
      </c>
      <c r="E25" s="24">
        <v>44945</v>
      </c>
      <c r="F25" s="24">
        <v>44549</v>
      </c>
      <c r="G25" s="24">
        <v>44639</v>
      </c>
      <c r="H25" s="23">
        <v>426.88</v>
      </c>
      <c r="I25" s="15">
        <f t="shared" si="6"/>
        <v>426.88</v>
      </c>
      <c r="J25" s="15">
        <f t="shared" si="7"/>
        <v>0</v>
      </c>
      <c r="K25" s="28"/>
    </row>
    <row r="26" s="1" customFormat="1" ht="15" customHeight="1" spans="1:11">
      <c r="A26" s="21">
        <v>18</v>
      </c>
      <c r="B26" s="22" t="s">
        <v>29</v>
      </c>
      <c r="C26" s="23">
        <v>80000</v>
      </c>
      <c r="D26" s="24">
        <v>44153</v>
      </c>
      <c r="E26" s="24">
        <v>45248</v>
      </c>
      <c r="F26" s="24">
        <v>44548</v>
      </c>
      <c r="G26" s="24">
        <v>44638</v>
      </c>
      <c r="H26" s="23">
        <v>858.08</v>
      </c>
      <c r="I26" s="15">
        <f t="shared" si="6"/>
        <v>858.08</v>
      </c>
      <c r="J26" s="15">
        <f t="shared" si="7"/>
        <v>0</v>
      </c>
      <c r="K26" s="28"/>
    </row>
    <row r="27" s="1" customFormat="1" ht="15" customHeight="1" spans="1:11">
      <c r="A27" s="21">
        <v>19</v>
      </c>
      <c r="B27" s="22" t="s">
        <v>30</v>
      </c>
      <c r="C27" s="23">
        <v>250000</v>
      </c>
      <c r="D27" s="24">
        <v>44097</v>
      </c>
      <c r="E27" s="24">
        <v>45192</v>
      </c>
      <c r="F27" s="24">
        <v>44553</v>
      </c>
      <c r="G27" s="24">
        <v>44643</v>
      </c>
      <c r="H27" s="23">
        <v>2681.51</v>
      </c>
      <c r="I27" s="15">
        <f t="shared" si="6"/>
        <v>2681.51</v>
      </c>
      <c r="J27" s="15">
        <f t="shared" si="7"/>
        <v>0</v>
      </c>
      <c r="K27" s="28"/>
    </row>
    <row r="28" s="1" customFormat="1" ht="15" customHeight="1" spans="1:11">
      <c r="A28" s="21">
        <v>20</v>
      </c>
      <c r="B28" s="22" t="s">
        <v>31</v>
      </c>
      <c r="C28" s="23">
        <v>150000</v>
      </c>
      <c r="D28" s="24">
        <v>44201</v>
      </c>
      <c r="E28" s="24">
        <v>45296</v>
      </c>
      <c r="F28" s="24">
        <v>44535</v>
      </c>
      <c r="G28" s="24">
        <v>44625</v>
      </c>
      <c r="H28" s="23">
        <v>1608.9</v>
      </c>
      <c r="I28" s="15">
        <f t="shared" si="6"/>
        <v>1608.9</v>
      </c>
      <c r="J28" s="15">
        <f t="shared" si="7"/>
        <v>0</v>
      </c>
      <c r="K28" s="28" t="e">
        <f>VLOOKUP(B:B,#REF!,3,FALSE)</f>
        <v>#REF!</v>
      </c>
    </row>
    <row r="29" s="1" customFormat="1" ht="15" customHeight="1" spans="1:11">
      <c r="A29" s="21">
        <v>21</v>
      </c>
      <c r="B29" s="22" t="s">
        <v>32</v>
      </c>
      <c r="C29" s="23">
        <v>200000</v>
      </c>
      <c r="D29" s="24">
        <v>43851</v>
      </c>
      <c r="E29" s="24">
        <v>44947</v>
      </c>
      <c r="F29" s="24">
        <v>44551</v>
      </c>
      <c r="G29" s="24">
        <v>44641</v>
      </c>
      <c r="H29" s="23">
        <v>3821.92</v>
      </c>
      <c r="I29" s="15">
        <f t="shared" si="6"/>
        <v>3821.92</v>
      </c>
      <c r="J29" s="15">
        <f t="shared" si="7"/>
        <v>0</v>
      </c>
      <c r="K29" s="28"/>
    </row>
    <row r="30" s="1" customFormat="1" ht="15" customHeight="1" spans="1:11">
      <c r="A30" s="21">
        <v>22</v>
      </c>
      <c r="B30" s="22" t="s">
        <v>33</v>
      </c>
      <c r="C30" s="23">
        <v>290000</v>
      </c>
      <c r="D30" s="24">
        <v>43894</v>
      </c>
      <c r="E30" s="24">
        <v>44989</v>
      </c>
      <c r="F30" s="24">
        <v>44473</v>
      </c>
      <c r="G30" s="24">
        <v>44565</v>
      </c>
      <c r="H30" s="23">
        <v>793.81</v>
      </c>
      <c r="I30" s="15">
        <f t="shared" si="6"/>
        <v>793.81</v>
      </c>
      <c r="J30" s="15">
        <f t="shared" si="7"/>
        <v>0</v>
      </c>
      <c r="K30" s="28"/>
    </row>
    <row r="31" s="1" customFormat="1" ht="15" customHeight="1" spans="1:11">
      <c r="A31" s="21">
        <v>23</v>
      </c>
      <c r="B31" s="22" t="s">
        <v>33</v>
      </c>
      <c r="C31" s="23">
        <v>290000</v>
      </c>
      <c r="D31" s="24">
        <v>43894</v>
      </c>
      <c r="E31" s="24">
        <v>44989</v>
      </c>
      <c r="F31" s="24">
        <v>44504</v>
      </c>
      <c r="G31" s="24">
        <v>44596</v>
      </c>
      <c r="H31" s="23">
        <v>780.32</v>
      </c>
      <c r="I31" s="15">
        <f t="shared" si="6"/>
        <v>780.32</v>
      </c>
      <c r="J31" s="15">
        <f t="shared" si="7"/>
        <v>0</v>
      </c>
      <c r="K31" s="28"/>
    </row>
    <row r="32" s="1" customFormat="1" ht="15" customHeight="1" spans="1:11">
      <c r="A32" s="21">
        <v>24</v>
      </c>
      <c r="B32" s="22" t="s">
        <v>33</v>
      </c>
      <c r="C32" s="23">
        <v>290000</v>
      </c>
      <c r="D32" s="24">
        <v>43894</v>
      </c>
      <c r="E32" s="24">
        <v>44989</v>
      </c>
      <c r="F32" s="24">
        <v>44534</v>
      </c>
      <c r="G32" s="24">
        <v>44624</v>
      </c>
      <c r="H32" s="23">
        <v>726.89</v>
      </c>
      <c r="I32" s="15">
        <f t="shared" si="6"/>
        <v>726.89</v>
      </c>
      <c r="J32" s="15">
        <f t="shared" si="7"/>
        <v>0</v>
      </c>
      <c r="K32" s="28"/>
    </row>
    <row r="33" s="1" customFormat="1" ht="15" customHeight="1" spans="1:11">
      <c r="A33" s="21">
        <v>25</v>
      </c>
      <c r="B33" s="22" t="s">
        <v>34</v>
      </c>
      <c r="C33" s="23">
        <v>300000</v>
      </c>
      <c r="D33" s="24">
        <v>43915</v>
      </c>
      <c r="E33" s="24">
        <v>45010</v>
      </c>
      <c r="F33" s="24">
        <v>44555</v>
      </c>
      <c r="G33" s="24">
        <v>44645</v>
      </c>
      <c r="H33" s="23">
        <v>5732.88</v>
      </c>
      <c r="I33" s="15">
        <f t="shared" si="6"/>
        <v>5732.88</v>
      </c>
      <c r="J33" s="15">
        <f t="shared" si="7"/>
        <v>0</v>
      </c>
      <c r="K33" s="28"/>
    </row>
    <row r="34" s="1" customFormat="1" ht="15" customHeight="1" spans="1:11">
      <c r="A34" s="21">
        <v>26</v>
      </c>
      <c r="B34" s="22" t="s">
        <v>35</v>
      </c>
      <c r="C34" s="23">
        <v>300000</v>
      </c>
      <c r="D34" s="24">
        <v>44209</v>
      </c>
      <c r="E34" s="24">
        <v>45304</v>
      </c>
      <c r="F34" s="24">
        <v>44543</v>
      </c>
      <c r="G34" s="24">
        <v>44633</v>
      </c>
      <c r="H34" s="23">
        <v>3217.81</v>
      </c>
      <c r="I34" s="15">
        <f t="shared" si="6"/>
        <v>3217.81</v>
      </c>
      <c r="J34" s="15">
        <f t="shared" si="7"/>
        <v>0</v>
      </c>
      <c r="K34" s="28" t="e">
        <f>VLOOKUP(B:B,#REF!,3,FALSE)</f>
        <v>#REF!</v>
      </c>
    </row>
    <row r="35" s="1" customFormat="1" ht="15" customHeight="1" spans="1:11">
      <c r="A35" s="21">
        <v>27</v>
      </c>
      <c r="B35" s="22" t="s">
        <v>36</v>
      </c>
      <c r="C35" s="23">
        <v>150000</v>
      </c>
      <c r="D35" s="24">
        <v>44235</v>
      </c>
      <c r="E35" s="24">
        <v>45330</v>
      </c>
      <c r="F35" s="24">
        <v>44538</v>
      </c>
      <c r="G35" s="24">
        <v>44628</v>
      </c>
      <c r="H35" s="23">
        <v>1608.9</v>
      </c>
      <c r="I35" s="15">
        <f t="shared" ref="I35:I38" si="8">H35*2/4.35</f>
        <v>739.724137931035</v>
      </c>
      <c r="J35" s="15">
        <f t="shared" ref="J35:J38" si="9">H35*2.35/4.35</f>
        <v>869.175862068966</v>
      </c>
      <c r="K35" s="28"/>
    </row>
    <row r="36" s="1" customFormat="1" ht="15" customHeight="1" spans="1:11">
      <c r="A36" s="21">
        <v>28</v>
      </c>
      <c r="B36" s="22" t="s">
        <v>37</v>
      </c>
      <c r="C36" s="23">
        <v>300000</v>
      </c>
      <c r="D36" s="24">
        <v>44204</v>
      </c>
      <c r="E36" s="24">
        <v>45299</v>
      </c>
      <c r="F36" s="24">
        <v>44538</v>
      </c>
      <c r="G36" s="24">
        <v>44628</v>
      </c>
      <c r="H36" s="23">
        <v>3217.81</v>
      </c>
      <c r="I36" s="15">
        <f t="shared" si="8"/>
        <v>1479.45287356322</v>
      </c>
      <c r="J36" s="15">
        <f t="shared" si="9"/>
        <v>1738.35712643678</v>
      </c>
      <c r="K36" s="28"/>
    </row>
    <row r="37" s="1" customFormat="1" ht="15" customHeight="1" spans="1:11">
      <c r="A37" s="21">
        <v>29</v>
      </c>
      <c r="B37" s="22" t="s">
        <v>38</v>
      </c>
      <c r="C37" s="23">
        <v>300000</v>
      </c>
      <c r="D37" s="24">
        <v>44228</v>
      </c>
      <c r="E37" s="24">
        <v>45323</v>
      </c>
      <c r="F37" s="24">
        <v>44531</v>
      </c>
      <c r="G37" s="24">
        <v>44621</v>
      </c>
      <c r="H37" s="23">
        <v>3217.81</v>
      </c>
      <c r="I37" s="15">
        <f t="shared" ref="I37:I48" si="10">H37*100%</f>
        <v>3217.81</v>
      </c>
      <c r="J37" s="15">
        <f t="shared" ref="J37:J48" si="11">H37*0</f>
        <v>0</v>
      </c>
      <c r="K37" s="28" t="e">
        <f>VLOOKUP(B:B,#REF!,3,FALSE)</f>
        <v>#REF!</v>
      </c>
    </row>
    <row r="38" s="1" customFormat="1" ht="15" customHeight="1" spans="1:11">
      <c r="A38" s="21">
        <v>30</v>
      </c>
      <c r="B38" s="22" t="s">
        <v>39</v>
      </c>
      <c r="C38" s="23">
        <v>200000</v>
      </c>
      <c r="D38" s="24">
        <v>44228</v>
      </c>
      <c r="E38" s="24">
        <v>45323</v>
      </c>
      <c r="F38" s="24">
        <v>44531</v>
      </c>
      <c r="G38" s="24">
        <v>44621</v>
      </c>
      <c r="H38" s="23">
        <v>2145.21</v>
      </c>
      <c r="I38" s="15">
        <f t="shared" si="8"/>
        <v>986.303448275862</v>
      </c>
      <c r="J38" s="15">
        <f t="shared" si="9"/>
        <v>1158.90655172414</v>
      </c>
      <c r="K38" s="28"/>
    </row>
    <row r="39" s="1" customFormat="1" ht="15" customHeight="1" spans="1:11">
      <c r="A39" s="21">
        <v>31</v>
      </c>
      <c r="B39" s="22" t="s">
        <v>40</v>
      </c>
      <c r="C39" s="23">
        <v>300000</v>
      </c>
      <c r="D39" s="24">
        <v>44098</v>
      </c>
      <c r="E39" s="24">
        <v>45193</v>
      </c>
      <c r="F39" s="24">
        <v>44554</v>
      </c>
      <c r="G39" s="24">
        <v>44644</v>
      </c>
      <c r="H39" s="23">
        <v>3217.81</v>
      </c>
      <c r="I39" s="15">
        <f t="shared" si="10"/>
        <v>3217.81</v>
      </c>
      <c r="J39" s="15">
        <f t="shared" si="11"/>
        <v>0</v>
      </c>
      <c r="K39" s="28"/>
    </row>
    <row r="40" s="1" customFormat="1" ht="15" customHeight="1" spans="1:11">
      <c r="A40" s="21">
        <v>32</v>
      </c>
      <c r="B40" s="22" t="s">
        <v>41</v>
      </c>
      <c r="C40" s="23">
        <v>300000</v>
      </c>
      <c r="D40" s="24">
        <v>44228</v>
      </c>
      <c r="E40" s="24">
        <v>45323</v>
      </c>
      <c r="F40" s="24">
        <v>44531</v>
      </c>
      <c r="G40" s="24">
        <v>44621</v>
      </c>
      <c r="H40" s="23">
        <v>3217.81</v>
      </c>
      <c r="I40" s="15">
        <f t="shared" si="10"/>
        <v>3217.81</v>
      </c>
      <c r="J40" s="15">
        <f t="shared" si="11"/>
        <v>0</v>
      </c>
      <c r="K40" s="28" t="e">
        <f>VLOOKUP(B:B,#REF!,3,FALSE)</f>
        <v>#REF!</v>
      </c>
    </row>
    <row r="41" s="1" customFormat="1" ht="15" customHeight="1" spans="1:11">
      <c r="A41" s="21">
        <v>33</v>
      </c>
      <c r="B41" s="22" t="s">
        <v>42</v>
      </c>
      <c r="C41" s="23">
        <v>200000</v>
      </c>
      <c r="D41" s="24">
        <v>43917</v>
      </c>
      <c r="E41" s="24">
        <v>45012</v>
      </c>
      <c r="F41" s="24">
        <v>44557</v>
      </c>
      <c r="G41" s="24">
        <v>44647</v>
      </c>
      <c r="H41" s="23">
        <v>3821.92</v>
      </c>
      <c r="I41" s="15">
        <f t="shared" si="10"/>
        <v>3821.92</v>
      </c>
      <c r="J41" s="15">
        <f t="shared" si="11"/>
        <v>0</v>
      </c>
      <c r="K41" s="28"/>
    </row>
    <row r="42" s="1" customFormat="1" ht="15" customHeight="1" spans="1:11">
      <c r="A42" s="21">
        <v>34</v>
      </c>
      <c r="B42" s="22" t="s">
        <v>43</v>
      </c>
      <c r="C42" s="23">
        <v>100000</v>
      </c>
      <c r="D42" s="24">
        <v>44021</v>
      </c>
      <c r="E42" s="24">
        <v>45116</v>
      </c>
      <c r="F42" s="24">
        <v>44539</v>
      </c>
      <c r="G42" s="24">
        <v>44623</v>
      </c>
      <c r="H42" s="23">
        <v>1783.56</v>
      </c>
      <c r="I42" s="15">
        <f t="shared" si="10"/>
        <v>1783.56</v>
      </c>
      <c r="J42" s="15">
        <f t="shared" si="11"/>
        <v>0</v>
      </c>
      <c r="K42" s="28"/>
    </row>
    <row r="43" s="1" customFormat="1" ht="15" customHeight="1" spans="1:11">
      <c r="A43" s="21">
        <v>35</v>
      </c>
      <c r="B43" s="22" t="s">
        <v>44</v>
      </c>
      <c r="C43" s="23">
        <v>140000</v>
      </c>
      <c r="D43" s="24">
        <v>44168</v>
      </c>
      <c r="E43" s="24">
        <v>45263</v>
      </c>
      <c r="F43" s="24">
        <v>44533</v>
      </c>
      <c r="G43" s="24">
        <v>44623</v>
      </c>
      <c r="H43" s="23">
        <v>1501.64</v>
      </c>
      <c r="I43" s="15">
        <f t="shared" si="10"/>
        <v>1501.64</v>
      </c>
      <c r="J43" s="15">
        <f t="shared" si="11"/>
        <v>0</v>
      </c>
      <c r="K43" s="28"/>
    </row>
    <row r="44" s="1" customFormat="1" ht="15" customHeight="1" spans="1:11">
      <c r="A44" s="21">
        <v>36</v>
      </c>
      <c r="B44" s="22" t="s">
        <v>45</v>
      </c>
      <c r="C44" s="23">
        <v>200000</v>
      </c>
      <c r="D44" s="24">
        <v>44062</v>
      </c>
      <c r="E44" s="24">
        <v>45157</v>
      </c>
      <c r="F44" s="24">
        <v>44549</v>
      </c>
      <c r="G44" s="24">
        <v>44639</v>
      </c>
      <c r="H44" s="23">
        <v>3821.92</v>
      </c>
      <c r="I44" s="15">
        <f t="shared" si="10"/>
        <v>3821.92</v>
      </c>
      <c r="J44" s="15">
        <f t="shared" si="11"/>
        <v>0</v>
      </c>
      <c r="K44" s="28"/>
    </row>
    <row r="45" s="1" customFormat="1" ht="15" customHeight="1" spans="1:11">
      <c r="A45" s="21">
        <v>37</v>
      </c>
      <c r="B45" s="22" t="s">
        <v>46</v>
      </c>
      <c r="C45" s="23">
        <v>300000</v>
      </c>
      <c r="D45" s="24">
        <v>44217</v>
      </c>
      <c r="E45" s="24">
        <v>45312</v>
      </c>
      <c r="F45" s="24">
        <v>44551</v>
      </c>
      <c r="G45" s="24">
        <v>44641</v>
      </c>
      <c r="H45" s="23">
        <v>3217.81</v>
      </c>
      <c r="I45" s="15">
        <f t="shared" si="10"/>
        <v>3217.81</v>
      </c>
      <c r="J45" s="15">
        <f t="shared" si="11"/>
        <v>0</v>
      </c>
      <c r="K45" s="28" t="e">
        <f>VLOOKUP(B:B,#REF!,3,FALSE)</f>
        <v>#REF!</v>
      </c>
    </row>
    <row r="46" s="1" customFormat="1" ht="15" customHeight="1" spans="1:11">
      <c r="A46" s="21">
        <v>38</v>
      </c>
      <c r="B46" s="22" t="s">
        <v>47</v>
      </c>
      <c r="C46" s="23">
        <v>100000</v>
      </c>
      <c r="D46" s="24">
        <v>44154</v>
      </c>
      <c r="E46" s="24">
        <v>45249</v>
      </c>
      <c r="F46" s="24">
        <v>44549</v>
      </c>
      <c r="G46" s="24">
        <v>44639</v>
      </c>
      <c r="H46" s="23">
        <v>1072.6</v>
      </c>
      <c r="I46" s="15">
        <f t="shared" si="10"/>
        <v>1072.6</v>
      </c>
      <c r="J46" s="15">
        <f t="shared" si="11"/>
        <v>0</v>
      </c>
      <c r="K46" s="28"/>
    </row>
    <row r="47" s="1" customFormat="1" ht="15" customHeight="1" spans="1:11">
      <c r="A47" s="21">
        <v>39</v>
      </c>
      <c r="B47" s="22" t="s">
        <v>48</v>
      </c>
      <c r="C47" s="23">
        <v>200000</v>
      </c>
      <c r="D47" s="24">
        <v>44234</v>
      </c>
      <c r="E47" s="24">
        <v>45329</v>
      </c>
      <c r="F47" s="24">
        <v>44537</v>
      </c>
      <c r="G47" s="24">
        <v>44627</v>
      </c>
      <c r="H47" s="23">
        <v>2145.21</v>
      </c>
      <c r="I47" s="15">
        <f t="shared" si="10"/>
        <v>2145.21</v>
      </c>
      <c r="J47" s="15">
        <f t="shared" si="11"/>
        <v>0</v>
      </c>
      <c r="K47" s="28" t="e">
        <f>VLOOKUP(B:B,#REF!,3,FALSE)</f>
        <v>#REF!</v>
      </c>
    </row>
    <row r="48" s="1" customFormat="1" ht="15" customHeight="1" spans="1:11">
      <c r="A48" s="21">
        <v>40</v>
      </c>
      <c r="B48" s="22" t="s">
        <v>49</v>
      </c>
      <c r="C48" s="23">
        <v>300000</v>
      </c>
      <c r="D48" s="24">
        <v>44210</v>
      </c>
      <c r="E48" s="24">
        <v>45305</v>
      </c>
      <c r="F48" s="24">
        <v>44544</v>
      </c>
      <c r="G48" s="24">
        <v>44634</v>
      </c>
      <c r="H48" s="23">
        <v>3217.81</v>
      </c>
      <c r="I48" s="15">
        <f t="shared" si="10"/>
        <v>3217.81</v>
      </c>
      <c r="J48" s="15">
        <f t="shared" si="11"/>
        <v>0</v>
      </c>
      <c r="K48" s="28" t="e">
        <f>VLOOKUP(B:B,#REF!,3,FALSE)</f>
        <v>#REF!</v>
      </c>
    </row>
    <row r="49" s="1" customFormat="1" ht="15" customHeight="1" spans="1:11">
      <c r="A49" s="21">
        <v>41</v>
      </c>
      <c r="B49" s="22" t="s">
        <v>50</v>
      </c>
      <c r="C49" s="23">
        <v>250000</v>
      </c>
      <c r="D49" s="24">
        <v>44200</v>
      </c>
      <c r="E49" s="24">
        <v>45295</v>
      </c>
      <c r="F49" s="24">
        <v>44534</v>
      </c>
      <c r="G49" s="24">
        <v>44624</v>
      </c>
      <c r="H49" s="23">
        <v>2681.51</v>
      </c>
      <c r="I49" s="15">
        <f>H49*2/4.35</f>
        <v>1232.87816091954</v>
      </c>
      <c r="J49" s="15">
        <f>H49*2.35/4.35</f>
        <v>1448.63183908046</v>
      </c>
      <c r="K49" s="28"/>
    </row>
    <row r="50" s="1" customFormat="1" ht="15" customHeight="1" spans="1:11">
      <c r="A50" s="21">
        <v>42</v>
      </c>
      <c r="B50" s="22" t="s">
        <v>51</v>
      </c>
      <c r="C50" s="23">
        <v>150000</v>
      </c>
      <c r="D50" s="24">
        <v>44120</v>
      </c>
      <c r="E50" s="24">
        <v>45215</v>
      </c>
      <c r="F50" s="24">
        <v>44546</v>
      </c>
      <c r="G50" s="24">
        <v>44636</v>
      </c>
      <c r="H50" s="23">
        <v>1608.9</v>
      </c>
      <c r="I50" s="15">
        <f t="shared" ref="I50:I52" si="12">H50*100%</f>
        <v>1608.9</v>
      </c>
      <c r="J50" s="15">
        <f t="shared" ref="J50:J52" si="13">H50*0</f>
        <v>0</v>
      </c>
      <c r="K50" s="28"/>
    </row>
    <row r="51" s="1" customFormat="1" ht="15" customHeight="1" spans="1:11">
      <c r="A51" s="21">
        <v>43</v>
      </c>
      <c r="B51" s="22" t="s">
        <v>52</v>
      </c>
      <c r="C51" s="23">
        <v>100000</v>
      </c>
      <c r="D51" s="24">
        <v>44102</v>
      </c>
      <c r="E51" s="24">
        <v>45197</v>
      </c>
      <c r="F51" s="24">
        <v>44558</v>
      </c>
      <c r="G51" s="24">
        <v>44648</v>
      </c>
      <c r="H51" s="23">
        <v>1072.6</v>
      </c>
      <c r="I51" s="15">
        <f t="shared" si="12"/>
        <v>1072.6</v>
      </c>
      <c r="J51" s="15">
        <f t="shared" si="13"/>
        <v>0</v>
      </c>
      <c r="K51" s="28"/>
    </row>
    <row r="52" s="1" customFormat="1" ht="15" customHeight="1" spans="1:11">
      <c r="A52" s="21">
        <v>44</v>
      </c>
      <c r="B52" s="22" t="s">
        <v>53</v>
      </c>
      <c r="C52" s="23">
        <v>300000</v>
      </c>
      <c r="D52" s="24">
        <v>44168</v>
      </c>
      <c r="E52" s="24">
        <v>45263</v>
      </c>
      <c r="F52" s="24">
        <v>44533</v>
      </c>
      <c r="G52" s="24">
        <v>44623</v>
      </c>
      <c r="H52" s="23">
        <v>3217.81</v>
      </c>
      <c r="I52" s="15">
        <f t="shared" si="12"/>
        <v>3217.81</v>
      </c>
      <c r="J52" s="15">
        <f t="shared" si="13"/>
        <v>0</v>
      </c>
      <c r="K52" s="28"/>
    </row>
    <row r="53" s="4" customFormat="1" ht="15" customHeight="1" spans="1:11">
      <c r="A53" s="25" t="s">
        <v>54</v>
      </c>
      <c r="B53" s="25"/>
      <c r="C53" s="25"/>
      <c r="D53" s="25"/>
      <c r="E53" s="25"/>
      <c r="F53" s="25"/>
      <c r="G53" s="25"/>
      <c r="H53" s="25">
        <f>SUM(H3:H52)</f>
        <v>106322.43</v>
      </c>
      <c r="I53" s="15">
        <f>SUM(I3:I52)</f>
        <v>93739.2226436782</v>
      </c>
      <c r="J53" s="15">
        <f>SUM(J3:J52)</f>
        <v>12583.2073563218</v>
      </c>
      <c r="K53" s="28"/>
    </row>
    <row r="54" s="5" customFormat="1" ht="16" customHeight="1" spans="1:229">
      <c r="A54" s="26"/>
      <c r="B54" s="26"/>
      <c r="C54" s="27"/>
      <c r="D54" s="27"/>
      <c r="E54" s="27"/>
      <c r="F54" s="27"/>
      <c r="G54" s="27"/>
      <c r="H54" s="27"/>
      <c r="I54" s="29"/>
      <c r="J54" s="28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</row>
  </sheetData>
  <mergeCells count="3">
    <mergeCell ref="A1:J1"/>
    <mergeCell ref="A53:G53"/>
    <mergeCell ref="A54:B5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2022一季度（总表）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</cp:lastModifiedBy>
  <dcterms:created xsi:type="dcterms:W3CDTF">2022-04-04T03:40:00Z</dcterms:created>
  <dcterms:modified xsi:type="dcterms:W3CDTF">2025-10-14T07:32:41Z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A80AC75C1E234BB6BD2B584F367D9805</vt:lpwstr>
  </property>
</Properties>
</file>